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a78180555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abídka" sheetId="1" r:id="Re8033e4a957b45ef"/>
    <x:sheet xmlns:r="http://schemas.openxmlformats.org/officeDocument/2006/relationships" name="Podmínky" sheetId="2" r:id="R38fdd457cf3a42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"/>
    <x:numFmt numFmtId="201" formatCode="0%"/>
    <x:numFmt numFmtId="202" formatCode="yyyy-mm-dd"/>
    <x:numFmt numFmtId="203" formatCode="#,##0 &quot;ks&quot;"/>
    <x:numFmt numFmtId="204" formatCode="0"/>
    <x:numFmt numFmtId="205" formatCode="#,##0.00 &quot;Kč&quot;"/>
  </x:numFmts>
  <x:fonts count="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26547C"/>
      <x:name val="Carlito"/>
    </x:font>
    <x:font>
      <x:b/>
      <x:sz val="10"/>
      <x:color rgb="FFFFFFFF"/>
      <x:name val="Carlito"/>
    </x:font>
    <x:font>
      <x:sz val="10"/>
      <x:color rgb="FF05164D"/>
      <x:name val="Carlito"/>
    </x:font>
    <x:font>
      <x:b/>
      <x:sz val="9"/>
      <x:color rgb="FF567A99"/>
      <x:name val="Carlito"/>
    </x:font>
    <x:font>
      <x:b/>
      <x:sz val="15"/>
      <x:color rgb="FF05164D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5164D"/>
      </x:patternFill>
    </x:fill>
    <x:fill>
      <x:patternFill patternType="solid">
        <x:fgColor rgb="FFEEF4F7"/>
      </x:patternFill>
    </x:fill>
    <x:fill>
      <x:patternFill patternType="solid">
        <x:fgColor rgb="FFEE7400"/>
      </x:patternFill>
    </x:fill>
    <x:fill>
      <x:patternFill patternType="solid">
        <x:fgColor rgb="FFFFFFFF"/>
      </x:patternFill>
    </x:fill>
    <x:fill>
      <x:patternFill patternType="solid">
        <x:fgColor rgb="FFFFF1E5"/>
      </x:patternFill>
    </x:fill>
    <x:fill>
      <x:patternFill patternType="solid">
        <x:fgColor rgb="FFEAF7F0"/>
      </x:patternFill>
    </x:fill>
  </x:fills>
  <x:borders count="11">
    <x:border/>
    <x:border>
      <x:left style="thin">
        <x:color rgb="FFEE7400"/>
      </x:left>
      <x:top style="thin">
        <x:color rgb="FFEE7400"/>
      </x:top>
      <x:bottom style="thin">
        <x:color rgb="FFEE7400"/>
      </x:bottom>
    </x:border>
    <x:border>
      <x:top style="thin">
        <x:color rgb="FFEE7400"/>
      </x:top>
      <x:bottom style="thin">
        <x:color rgb="FFEE7400"/>
      </x:bottom>
    </x:border>
    <x:border>
      <x:right style="thin">
        <x:color rgb="FFEE7400"/>
      </x:right>
      <x:top style="thin">
        <x:color rgb="FFEE7400"/>
      </x:top>
      <x:bottom style="thin">
        <x:color rgb="FFEE7400"/>
      </x:bottom>
    </x:border>
    <x:border>
      <x:bottom style="thin">
        <x:color rgb="FFCFD9E2"/>
      </x:bottom>
    </x:border>
    <x:border>
      <x:top style="thin">
        <x:color rgb="FFCFD9E2"/>
      </x:top>
      <x:bottom style="thin">
        <x:color rgb="FFCFD9E2"/>
      </x:bottom>
    </x:border>
    <x:border>
      <x:left style="thin">
        <x:color rgb="FFCFD9E2"/>
      </x:left>
      <x:top style="thin">
        <x:color rgb="FFCFD9E2"/>
      </x:top>
      <x:bottom style="thin">
        <x:color rgb="FFCFD9E2"/>
      </x:bottom>
    </x:border>
    <x:border>
      <x:right style="thin">
        <x:color rgb="FFCFD9E2"/>
      </x:right>
      <x:top style="thin">
        <x:color rgb="FFCFD9E2"/>
      </x:top>
      <x:bottom style="thin">
        <x:color rgb="FFCFD9E2"/>
      </x:bottom>
    </x:border>
    <x:border>
      <x:left style="thin">
        <x:color rgb="FF05164D"/>
      </x:left>
      <x:top style="thin">
        <x:color rgb="FF05164D"/>
      </x:top>
      <x:bottom style="thin">
        <x:color rgb="FF05164D"/>
      </x:bottom>
    </x:border>
    <x:border>
      <x:top style="thin">
        <x:color rgb="FF05164D"/>
      </x:top>
      <x:bottom style="thin">
        <x:color rgb="FF05164D"/>
      </x:bottom>
    </x:border>
    <x:border>
      <x:right style="thin">
        <x:color rgb="FF05164D"/>
      </x:right>
      <x:top style="thin">
        <x:color rgb="FF05164D"/>
      </x:top>
      <x:bottom style="thin">
        <x:color rgb="FF05164D"/>
      </x:bottom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 wrapText="1"/>
    </x:xf>
    <x:xf numFmtId="201" fontId="4" fillId="0" borderId="5" xfId="0" applyNumberFormat="1" applyFont="1" applyFill="1" applyBorder="1" applyAlignment="1">
      <x:alignment vertical="center" wrapText="1"/>
    </x:xf>
    <x:xf numFmtId="202" fontId="4" fillId="0" borderId="5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6" xfId="0" applyNumberFormat="1" applyFont="1" applyFill="1" applyBorder="1"/>
    <x:xf numFmtId="0" fontId="6" fillId="5" borderId="5" xfId="0" applyNumberFormat="1" applyFont="1" applyFill="1" applyBorder="1"/>
    <x:xf numFmtId="0" fontId="6" fillId="5" borderId="7" xfId="0" applyNumberFormat="1" applyFont="1" applyFill="1" applyBorder="1"/>
    <x:xf numFmtId="0" fontId="6" fillId="5" borderId="6" xfId="0" applyNumberFormat="1" applyFont="1" applyFill="1" applyBorder="1" applyAlignment="1">
      <x:alignment horizontal="center"/>
    </x:xf>
    <x:xf numFmtId="0" fontId="6" fillId="5" borderId="5" xfId="0" applyNumberFormat="1" applyFont="1" applyFill="1" applyBorder="1" applyAlignment="1">
      <x:alignment horizontal="center"/>
    </x:xf>
    <x:xf numFmtId="0" fontId="6" fillId="5" borderId="7" xfId="0" applyNumberFormat="1" applyFont="1" applyFill="1" applyBorder="1" applyAlignment="1">
      <x:alignment horizontal="center"/>
    </x:xf>
    <x:xf numFmtId="0" fontId="6" fillId="5" borderId="6" xfId="0" applyNumberFormat="1" applyFont="1" applyFill="1" applyBorder="1" applyAlignment="1">
      <x:alignment horizontal="center" vertical="center"/>
    </x:xf>
    <x:xf numFmtId="0" fontId="6" fillId="5" borderId="5" xfId="0" applyNumberFormat="1" applyFont="1" applyFill="1" applyBorder="1" applyAlignment="1">
      <x:alignment horizontal="center" vertical="center"/>
    </x:xf>
    <x:xf numFmtId="0" fontId="6" fillId="5" borderId="7" xfId="0" applyNumberFormat="1" applyFont="1" applyFill="1" applyBorder="1" applyAlignment="1">
      <x:alignment horizontal="center" vertical="center"/>
    </x:xf>
    <x:xf numFmtId="203" fontId="6" fillId="5" borderId="6" xfId="0" applyNumberFormat="1" applyFont="1" applyFill="1" applyBorder="1" applyAlignment="1">
      <x:alignment horizontal="center" vertical="center"/>
    </x:xf>
    <x:xf numFmtId="201" fontId="6" fillId="5" borderId="5" xfId="0" applyNumberFormat="1" applyFont="1" applyFill="1" applyBorder="1" applyAlignment="1">
      <x:alignment horizontal="center" vertical="center"/>
    </x:xf>
    <x:xf numFmtId="204" fontId="6" fillId="5" borderId="5" xfId="0" applyNumberFormat="1" applyFont="1" applyFill="1" applyBorder="1" applyAlignment="1">
      <x:alignment horizontal="center" vertical="center"/>
    </x:xf>
    <x:xf numFmtId="205" fontId="6" fillId="5" borderId="5" xfId="0" applyNumberFormat="1" applyFont="1" applyFill="1" applyBorder="1" applyAlignment="1">
      <x:alignment horizontal="center" vertical="center"/>
    </x:xf>
    <x:xf numFmtId="0" fontId="4" fillId="6" borderId="4" xfId="0" applyNumberFormat="1" applyFont="1" applyFill="1" applyBorder="1" applyAlignment="1">
      <x:alignment vertical="center" wrapText="1"/>
    </x:xf>
    <x:xf numFmtId="0" fontId="4" fillId="7" borderId="4" xfId="0" applyNumberFormat="1" applyFont="1" applyFill="1" applyBorder="1" applyAlignment="1">
      <x:alignment vertical="center" wrapText="1"/>
    </x:xf>
    <x:xf numFmtId="0" fontId="4" fillId="7" borderId="5" xfId="0" applyNumberFormat="1" applyFont="1" applyFill="1" applyBorder="1" applyAlignment="1">
      <x:alignment vertical="center" wrapText="1"/>
    </x:xf>
    <x:xf numFmtId="0" fontId="4" fillId="6" borderId="4" xfId="0" applyNumberFormat="1" applyFont="1" applyFill="1" applyBorder="1" applyAlignment="1">
      <x:alignment horizontal="center" vertical="center" wrapText="1"/>
    </x:xf>
    <x:xf numFmtId="0" fontId="4" fillId="0" borderId="5" xfId="0" applyNumberFormat="1" applyFont="1" applyFill="1" applyBorder="1" applyAlignment="1">
      <x:alignment horizontal="center" vertical="center" wrapText="1"/>
    </x:xf>
    <x:xf numFmtId="200" fontId="4" fillId="6" borderId="4" xfId="0" applyNumberFormat="1" applyFont="1" applyFill="1" applyBorder="1" applyAlignment="1">
      <x:alignment vertical="center" wrapText="1"/>
    </x:xf>
    <x:xf numFmtId="200" fontId="4" fillId="0" borderId="5" xfId="0" applyNumberFormat="1" applyFont="1" applyFill="1" applyBorder="1" applyAlignment="1">
      <x:alignment vertical="center" wrapText="1"/>
    </x:xf>
    <x:xf numFmtId="205" fontId="4" fillId="6" borderId="4" xfId="0" applyNumberFormat="1" applyFont="1" applyFill="1" applyBorder="1" applyAlignment="1">
      <x:alignment vertical="center" wrapText="1"/>
    </x:xf>
    <x:xf numFmtId="205" fontId="4" fillId="7" borderId="4" xfId="0" applyNumberFormat="1" applyFont="1" applyFill="1" applyBorder="1" applyAlignment="1">
      <x:alignment vertical="center" wrapText="1"/>
    </x:xf>
    <x:xf numFmtId="205" fontId="4" fillId="0" borderId="5" xfId="0" applyNumberFormat="1" applyFont="1" applyFill="1" applyBorder="1" applyAlignment="1">
      <x:alignment vertical="center" wrapText="1"/>
    </x:xf>
    <x:xf numFmtId="205" fontId="4" fillId="7" borderId="5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8" xfId="0" applyNumberFormat="1" applyFont="1" applyFill="1" applyBorder="1"/>
    <x:xf numFmtId="0" fontId="7" fillId="2" borderId="9" xfId="0" applyNumberFormat="1" applyFont="1" applyFill="1" applyBorder="1"/>
    <x:xf numFmtId="0" fontId="7" fillId="2" borderId="10" xfId="0" applyNumberFormat="1" applyFont="1" applyFill="1" applyBorder="1"/>
    <x:xf numFmtId="205" fontId="7" fillId="2" borderId="9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7d60c73ca4dae" /><Relationship Type="http://schemas.openxmlformats.org/officeDocument/2006/relationships/theme" Target="/xl/theme/theme1.xml" Id="Rba99a3dd60d44646" /><Relationship Type="http://schemas.openxmlformats.org/officeDocument/2006/relationships/sharedStrings" Target="/xl/sharedStrings.xml" Id="Rd4eb3d25881b41dc" /><Relationship Type="http://schemas.openxmlformats.org/officeDocument/2006/relationships/worksheet" Target="/xl/worksheets/sheet1.xml" Id="Re8033e4a957b45ef" /><Relationship Type="http://schemas.openxmlformats.org/officeDocument/2006/relationships/worksheet" Target="/xl/worksheets/sheet2.xml" Id="R38fdd457cf3a42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7" hidden="0" customWidth="1"/>
    <x:col min="3" max="3" width="12" hidden="0" customWidth="1"/>
    <x:col min="4" max="4" width="42" hidden="0" customWidth="1"/>
    <x:col min="5" max="5" width="30" hidden="0" customWidth="1"/>
    <x:col min="6" max="6" width="12" hidden="0" customWidth="1"/>
    <x:col min="7" max="7" width="18" hidden="0" customWidth="1"/>
    <x:col min="8" max="8" width="15" hidden="0" customWidth="1"/>
    <x:col min="9" max="9" width="19" hidden="0" customWidth="1"/>
    <x:col min="10" max="10" width="20" hidden="0" customWidth="1"/>
    <x:col min="11" max="11" width="34" hidden="0" customWidth="1"/>
  </x:cols>
  <x:sheetData>
    <x:row r="1" ht="34" customHeight="1">
      <x:c r="A1" s="3" t="str">
        <x:v>SYNLAB × StriVita | výběr vitaminových balíčků</x:v>
      </x:c>
      <x:c r="B1" s="3" t="str">
        <x:v>SYNLAB × StriVita | výběr vitaminových balíčků</x:v>
      </x:c>
      <x:c r="C1" s="3" t="str">
        <x:v>SYNLAB × StriVita | výběr vitaminových balíčků</x:v>
      </x:c>
      <x:c r="D1" s="3" t="str">
        <x:v>SYNLAB × StriVita | výběr vitaminových balíčků</x:v>
      </x:c>
      <x:c r="E1" s="3" t="str">
        <x:v>SYNLAB × StriVita | výběr vitaminových balíčků</x:v>
      </x:c>
      <x:c r="F1" s="3" t="str">
        <x:v>SYNLAB × StriVita | výběr vitaminových balíčků</x:v>
      </x:c>
      <x:c r="G1" s="3" t="str">
        <x:v>SYNLAB × StriVita | výběr vitaminových balíčků</x:v>
      </x:c>
      <x:c r="H1" s="3" t="str">
        <x:v>SYNLAB × StriVita | výběr vitaminových balíčků</x:v>
      </x:c>
      <x:c r="I1" s="3" t="str">
        <x:v>SYNLAB × StriVita | výběr vitaminových balíčků</x:v>
      </x:c>
      <x:c r="J1" s="3" t="str">
        <x:v>SYNLAB × StriVita | výběr vitaminových balíčků</x:v>
      </x:c>
      <x:c r="K1" s="3" t="str">
        <x:v>SYNLAB × StriVita | výběr vitaminových balíčků</x:v>
      </x:c>
    </x:row>
    <x:row r="2" ht="28" customHeight="1">
      <x:c r="A2" s="6" t="str">
        <x:v>Koncové ceny pro 1 200 ks • včetně 21 % DPH • všechny varianty pod 500 Kč/ks</x:v>
      </x:c>
      <x:c r="B2" s="6" t="str">
        <x:v>Koncové ceny pro 1 200 ks • včetně 21 % DPH • všechny varianty pod 500 Kč/ks</x:v>
      </x:c>
      <x:c r="C2" s="6" t="str">
        <x:v>Koncové ceny pro 1 200 ks • včetně 21 % DPH • všechny varianty pod 500 Kč/ks</x:v>
      </x:c>
      <x:c r="D2" s="6" t="str">
        <x:v>Koncové ceny pro 1 200 ks • včetně 21 % DPH • všechny varianty pod 500 Kč/ks</x:v>
      </x:c>
      <x:c r="E2" s="6" t="str">
        <x:v>Koncové ceny pro 1 200 ks • včetně 21 % DPH • všechny varianty pod 500 Kč/ks</x:v>
      </x:c>
      <x:c r="F2" s="6" t="str">
        <x:v>Koncové ceny pro 1 200 ks • včetně 21 % DPH • všechny varianty pod 500 Kč/ks</x:v>
      </x:c>
      <x:c r="G2" s="6" t="str">
        <x:v>Koncové ceny pro 1 200 ks • včetně 21 % DPH • všechny varianty pod 500 Kč/ks</x:v>
      </x:c>
      <x:c r="H2" s="6" t="str">
        <x:v>Koncové ceny pro 1 200 ks • včetně 21 % DPH • všechny varianty pod 500 Kč/ks</x:v>
      </x:c>
      <x:c r="I2" s="6" t="str">
        <x:v>Koncové ceny pro 1 200 ks • včetně 21 % DPH • všechny varianty pod 500 Kč/ks</x:v>
      </x:c>
      <x:c r="J2" s="6" t="str">
        <x:v>Koncové ceny pro 1 200 ks • včetně 21 % DPH • všechny varianty pod 500 Kč/ks</x:v>
      </x:c>
      <x:c r="K2" s="6" t="str">
        <x:v>Koncové ceny pro 1 200 ks • včetně 21 % DPH • všechny varianty pod 500 Kč/ks</x:v>
      </x:c>
    </x:row>
    <x:row r="4">
      <x:c r="A4" s="32" t="str">
        <x:v>MNOŽSTVÍ</x:v>
      </x:c>
      <x:c r="B4" s="32" t="str">
        <x:v>MNOŽSTVÍ</x:v>
      </x:c>
      <x:c r="C4" s="32" t="str">
        <x:v>DPH</x:v>
      </x:c>
      <x:c r="D4" s="32" t="str">
        <x:v>DPH</x:v>
      </x:c>
      <x:c r="E4" s="32" t="str">
        <x:v>VARIANT</x:v>
      </x:c>
      <x:c r="F4" s="32" t="str">
        <x:v>VARIANT</x:v>
      </x:c>
      <x:c r="G4" s="32" t="str">
        <x:v>MAX. CENA / KS</x:v>
      </x:c>
      <x:c r="H4" s="32" t="str">
        <x:v>MAX. CENA / KS</x:v>
      </x:c>
      <x:c r="I4" s="32" t="str">
        <x:v>DOPORUČENÁ VARIANTA</x:v>
      </x:c>
      <x:c r="J4" s="32" t="str">
        <x:v>DOPORUČENÁ VARIANTA</x:v>
      </x:c>
      <x:c r="K4" s="32" t="str">
        <x:v>DOPORUČENÁ VARIANTA</x:v>
      </x:c>
    </x:row>
    <x:row r="5">
      <x:c r="A5" s="44" t="n">
        <x:f>'Podmínky'!B5</x:f>
        <x:v>1200</x:v>
      </x:c>
      <x:c r="B5" s="42"/>
      <x:c r="C5" s="45" t="n">
        <x:f>'Podmínky'!B6</x:f>
        <x:v>0.21</x:v>
      </x:c>
      <x:c r="D5" s="42"/>
      <x:c r="E5" s="46" t="n">
        <x:f>COUNTA(B8:B16)</x:f>
        <x:v>9</x:v>
      </x:c>
      <x:c r="F5" s="42"/>
      <x:c r="G5" s="47" t="n">
        <x:f>MAX(I8:I16)</x:f>
        <x:v>499</x:v>
      </x:c>
      <x:c r="H5" s="42"/>
      <x:c r="I5" s="42" t="str">
        <x:v>Zen Balance – krabička</x:v>
      </x:c>
      <x:c r="J5" s="42"/>
      <x:c r="K5" s="43"/>
    </x:row>
    <x:row r="7" ht="42" customHeight="1">
      <x:c r="A7" s="18" t="str">
        <x:v>Pořadí</x:v>
      </x:c>
      <x:c r="B7" s="19" t="str">
        <x:v>Produkt</x:v>
      </x:c>
      <x:c r="C7" s="19" t="str">
        <x:v>Kód</x:v>
      </x:c>
      <x:c r="D7" s="19" t="str">
        <x:v>Balení</x:v>
      </x:c>
      <x:c r="E7" s="19" t="str">
        <x:v>Složení</x:v>
      </x:c>
      <x:c r="F7" s="19" t="str">
        <x:v>Množství</x:v>
      </x:c>
      <x:c r="G7" s="19" t="str">
        <x:v>Cena bez DPH / ks</x:v>
      </x:c>
      <x:c r="H7" s="19" t="str">
        <x:v>DPH / ks</x:v>
      </x:c>
      <x:c r="I7" s="19" t="str">
        <x:v>Cena vč. DPH / ks</x:v>
      </x:c>
      <x:c r="J7" s="19" t="str">
        <x:v>Celkem vč. DPH</x:v>
      </x:c>
      <x:c r="K7" s="20" t="str">
        <x:v>Doporučení</x:v>
      </x:c>
    </x:row>
    <x:row r="8" ht="52" customHeight="1">
      <x:c r="A8" s="51" t="n">
        <x:v>1</x:v>
      </x:c>
      <x:c r="B8" s="48" t="str">
        <x:v>Zen Balance – krabička</x:v>
      </x:c>
      <x:c r="C8" s="48" t="str">
        <x:v>S206.01</x:v>
      </x:c>
      <x:c r="D8" s="48" t="str">
        <x:v>Krabička s vlastní grafikou, 30 denních dávek v sáčcích</x:v>
      </x:c>
      <x:c r="E8" s="48" t="str">
        <x:v>B-komplex + magnesium bisglycinát</x:v>
      </x:c>
      <x:c r="F8" s="53" t="n">
        <x:f>'Podmínky'!$B$5</x:f>
        <x:v>1200</x:v>
      </x:c>
      <x:c r="G8" s="55" t="n">
        <x:v>412.4</x:v>
      </x:c>
      <x:c r="H8" s="55" t="n">
        <x:f>ROUND(G8*'Podmínky'!$B$6,2)</x:f>
        <x:v>86.6</x:v>
      </x:c>
      <x:c r="I8" s="56" t="n">
        <x:f>ROUND(G8+H8,2)</x:f>
        <x:v>499</x:v>
      </x:c>
      <x:c r="J8" s="55" t="n">
        <x:f>I8*F8</x:f>
        <x:v>598800</x:v>
      </x:c>
      <x:c r="K8" s="48" t="str">
        <x:v>Doporučujeme: Celoroční rovnováha a regenerace</x:v>
      </x:c>
    </x:row>
    <x:row r="9" ht="52" customHeight="1">
      <x:c r="A9" s="52" t="n">
        <x:v>2</x:v>
      </x:c>
      <x:c r="B9" s="27" t="str">
        <x:v>Focus Lite – tuba</x:v>
      </x:c>
      <x:c r="C9" s="27" t="str">
        <x:v>S210.02</x:v>
      </x:c>
      <x:c r="D9" s="27" t="str">
        <x:v>Papírová tuba s vlastní etiketou, 30 denních dávek v sáčcích</x:v>
      </x:c>
      <x:c r="E9" s="27" t="str">
        <x:v>B-komplex + zinek</x:v>
      </x:c>
      <x:c r="F9" s="54" t="n">
        <x:f>'Podmínky'!$B$5</x:f>
        <x:v>1200</x:v>
      </x:c>
      <x:c r="G9" s="57" t="n">
        <x:v>412.4</x:v>
      </x:c>
      <x:c r="H9" s="57" t="n">
        <x:f>ROUND(G9*'Podmínky'!$B$6,2)</x:f>
        <x:v>86.6</x:v>
      </x:c>
      <x:c r="I9" s="58" t="n">
        <x:f>ROUND(G9+H9,2)</x:f>
        <x:v>499</x:v>
      </x:c>
      <x:c r="J9" s="57" t="n">
        <x:f>I9*F9</x:f>
        <x:v>598800</x:v>
      </x:c>
      <x:c r="K9" s="27" t="str">
        <x:v>Cenový strop: Soustředění a pracovní vitalita</x:v>
      </x:c>
    </x:row>
    <x:row r="10" ht="52" customHeight="1">
      <x:c r="A10" s="52" t="n">
        <x:v>3</x:v>
      </x:c>
      <x:c r="B10" s="27" t="str">
        <x:v>Winter Immunity – tuba</x:v>
      </x:c>
      <x:c r="C10" s="27" t="str">
        <x:v>S211.02</x:v>
      </x:c>
      <x:c r="D10" s="27" t="str">
        <x:v>Papírová tuba s vlastní etiketou, 30 denních dávek v sáčcích</x:v>
      </x:c>
      <x:c r="E10" s="27" t="str">
        <x:v>Vitamin C + K2/D3 + zinek</x:v>
      </x:c>
      <x:c r="F10" s="54" t="n">
        <x:f>'Podmínky'!$B$5</x:f>
        <x:v>1200</x:v>
      </x:c>
      <x:c r="G10" s="57" t="n">
        <x:v>412.4</x:v>
      </x:c>
      <x:c r="H10" s="57" t="n">
        <x:f>ROUND(G10*'Podmínky'!$B$6,2)</x:f>
        <x:v>86.6</x:v>
      </x:c>
      <x:c r="I10" s="58" t="n">
        <x:f>ROUND(G10+H10,2)</x:f>
        <x:v>499</x:v>
      </x:c>
      <x:c r="J10" s="57" t="n">
        <x:f>I10*F10</x:f>
        <x:v>598800</x:v>
      </x:c>
      <x:c r="K10" s="27" t="str">
        <x:v>Sezónní tip: Podzimní a zimní prevence</x:v>
      </x:c>
    </x:row>
    <x:row r="11" ht="52" customHeight="1">
      <x:c r="A11" s="52" t="n">
        <x:v>4</x:v>
      </x:c>
      <x:c r="B11" s="27" t="str">
        <x:v>Summer Glow – tuba</x:v>
      </x:c>
      <x:c r="C11" s="27" t="str">
        <x:v>S205.02</x:v>
      </x:c>
      <x:c r="D11" s="27" t="str">
        <x:v>Papírová tuba s vlastní etiketou, 30 denních dávek v sáčcích</x:v>
      </x:c>
      <x:c r="E11" s="27" t="str">
        <x:v>Vitamin C + zinek + betakaroten</x:v>
      </x:c>
      <x:c r="F11" s="54" t="n">
        <x:f>'Podmínky'!$B$5</x:f>
        <x:v>1200</x:v>
      </x:c>
      <x:c r="G11" s="57" t="n">
        <x:v>412.4</x:v>
      </x:c>
      <x:c r="H11" s="57" t="n">
        <x:f>ROUND(G11*'Podmínky'!$B$6,2)</x:f>
        <x:v>86.6</x:v>
      </x:c>
      <x:c r="I11" s="58" t="n">
        <x:f>ROUND(G11+H11,2)</x:f>
        <x:v>499</x:v>
      </x:c>
      <x:c r="J11" s="57" t="n">
        <x:f>I11*F11</x:f>
        <x:v>598800</x:v>
      </x:c>
      <x:c r="K11" s="27" t="str">
        <x:v>Letní tip: Letní péče a vitalita</x:v>
      </x:c>
    </x:row>
    <x:row r="12" ht="52" customHeight="1">
      <x:c r="A12" s="52" t="n">
        <x:v>5</x:v>
      </x:c>
      <x:c r="B12" s="27" t="str">
        <x:v>Immunity Bodyguard – tuba</x:v>
      </x:c>
      <x:c r="C12" s="27" t="str">
        <x:v>S201.02</x:v>
      </x:c>
      <x:c r="D12" s="27" t="str">
        <x:v>Papírová tuba s vlastní etiketou, 30 denních dávek v sáčcích</x:v>
      </x:c>
      <x:c r="E12" s="27" t="str">
        <x:v>Vitamin C + vitamin D + zinek</x:v>
      </x:c>
      <x:c r="F12" s="54" t="n">
        <x:f>'Podmínky'!$B$5</x:f>
        <x:v>1200</x:v>
      </x:c>
      <x:c r="G12" s="57" t="n">
        <x:v>373.33</x:v>
      </x:c>
      <x:c r="H12" s="57" t="n">
        <x:f>ROUND(G12*'Podmínky'!$B$6,2)</x:f>
        <x:v>78.4</x:v>
      </x:c>
      <x:c r="I12" s="58" t="n">
        <x:f>ROUND(G12+H12,2)</x:f>
        <x:v>451.73</x:v>
      </x:c>
      <x:c r="J12" s="57" t="n">
        <x:f>I12*F12</x:f>
        <x:v>542076</x:v>
      </x:c>
      <x:c r="K12" s="27" t="str">
        <x:v>Výhodná volba: Univerzální podpora imunity</x:v>
      </x:c>
    </x:row>
    <x:row r="13" ht="52" customHeight="1">
      <x:c r="A13" s="52" t="n">
        <x:v>6</x:v>
      </x:c>
      <x:c r="B13" s="27" t="str">
        <x:v>Winter Immunity – krabička</x:v>
      </x:c>
      <x:c r="C13" s="27" t="str">
        <x:v>S211.01</x:v>
      </x:c>
      <x:c r="D13" s="27" t="str">
        <x:v>Krabička s vlastní grafikou, 30 denních dávek v sáčcích</x:v>
      </x:c>
      <x:c r="E13" s="27" t="str">
        <x:v>Vitamin C + K2/D3 + zinek</x:v>
      </x:c>
      <x:c r="F13" s="54" t="n">
        <x:f>'Podmínky'!$B$5</x:f>
        <x:v>1200</x:v>
      </x:c>
      <x:c r="G13" s="57" t="n">
        <x:v>348</x:v>
      </x:c>
      <x:c r="H13" s="57" t="n">
        <x:f>ROUND(G13*'Podmínky'!$B$6,2)</x:f>
        <x:v>73.08</x:v>
      </x:c>
      <x:c r="I13" s="58" t="n">
        <x:f>ROUND(G13+H13,2)</x:f>
        <x:v>421.08</x:v>
      </x:c>
      <x:c r="J13" s="57" t="n">
        <x:f>I13*F13</x:f>
        <x:v>505296</x:v>
      </x:c>
      <x:c r="K13" s="27" t="str">
        <x:v>Nejlepší poměr: Podzimní a zimní prevence</x:v>
      </x:c>
    </x:row>
    <x:row r="14" ht="52" customHeight="1">
      <x:c r="A14" s="52" t="n">
        <x:v>7</x:v>
      </x:c>
      <x:c r="B14" s="27" t="str">
        <x:v>Focus Lite – krabička</x:v>
      </x:c>
      <x:c r="C14" s="27" t="str">
        <x:v>S210.01</x:v>
      </x:c>
      <x:c r="D14" s="27" t="str">
        <x:v>Krabička s vlastní grafikou, 30 denních dávek v sáčcích</x:v>
      </x:c>
      <x:c r="E14" s="27" t="str">
        <x:v>B-komplex + zinek</x:v>
      </x:c>
      <x:c r="F14" s="54" t="n">
        <x:f>'Podmínky'!$B$5</x:f>
        <x:v>1200</x:v>
      </x:c>
      <x:c r="G14" s="57" t="n">
        <x:v>345.33</x:v>
      </x:c>
      <x:c r="H14" s="57" t="n">
        <x:f>ROUND(G14*'Podmínky'!$B$6,2)</x:f>
        <x:v>72.52</x:v>
      </x:c>
      <x:c r="I14" s="58" t="n">
        <x:f>ROUND(G14+H14,2)</x:f>
        <x:v>417.85</x:v>
      </x:c>
      <x:c r="J14" s="57" t="n">
        <x:f>I14*F14</x:f>
        <x:v>501420</x:v>
      </x:c>
      <x:c r="K14" s="27" t="str">
        <x:v>Rozpočtová volba: Soustředění a pracovní vitalita</x:v>
      </x:c>
    </x:row>
    <x:row r="15" ht="52" customHeight="1">
      <x:c r="A15" s="52" t="n">
        <x:v>8</x:v>
      </x:c>
      <x:c r="B15" s="27" t="str">
        <x:v>Summer Glow – krabička</x:v>
      </x:c>
      <x:c r="C15" s="27" t="str">
        <x:v>S205.01</x:v>
      </x:c>
      <x:c r="D15" s="27" t="str">
        <x:v>Krabička s vlastní grafikou, 30 denních dávek v sáčcích</x:v>
      </x:c>
      <x:c r="E15" s="27" t="str">
        <x:v>Vitamin C + zinek + betakaroten</x:v>
      </x:c>
      <x:c r="F15" s="54" t="n">
        <x:f>'Podmínky'!$B$5</x:f>
        <x:v>1200</x:v>
      </x:c>
      <x:c r="G15" s="57" t="n">
        <x:v>342.67</x:v>
      </x:c>
      <x:c r="H15" s="57" t="n">
        <x:f>ROUND(G15*'Podmínky'!$B$6,2)</x:f>
        <x:v>71.96</x:v>
      </x:c>
      <x:c r="I15" s="58" t="n">
        <x:f>ROUND(G15+H15,2)</x:f>
        <x:v>414.63</x:v>
      </x:c>
      <x:c r="J15" s="57" t="n">
        <x:f>I15*F15</x:f>
        <x:v>497556</x:v>
      </x:c>
      <x:c r="K15" s="27" t="str">
        <x:v>Rozpočtová volba: Letní péče a vitalita</x:v>
      </x:c>
    </x:row>
    <x:row r="16" ht="52" customHeight="1">
      <x:c r="A16" s="52" t="n">
        <x:v>9</x:v>
      </x:c>
      <x:c r="B16" s="27" t="str">
        <x:v>Immunity Bodyguard – krabička</x:v>
      </x:c>
      <x:c r="C16" s="27" t="str">
        <x:v>S201.01</x:v>
      </x:c>
      <x:c r="D16" s="27" t="str">
        <x:v>Krabička s vlastní grafikou, 30 denních dávek v sáčcích</x:v>
      </x:c>
      <x:c r="E16" s="27" t="str">
        <x:v>Vitamin C + vitamin D + zinek</x:v>
      </x:c>
      <x:c r="F16" s="54" t="n">
        <x:f>'Podmínky'!$B$5</x:f>
        <x:v>1200</x:v>
      </x:c>
      <x:c r="G16" s="57" t="n">
        <x:v>301.33</x:v>
      </x:c>
      <x:c r="H16" s="57" t="n">
        <x:f>ROUND(G16*'Podmínky'!$B$6,2)</x:f>
        <x:v>63.28</x:v>
      </x:c>
      <x:c r="I16" s="58" t="n">
        <x:f>ROUND(G16+H16,2)</x:f>
        <x:v>364.61</x:v>
      </x:c>
      <x:c r="J16" s="57" t="n">
        <x:f>I16*F16</x:f>
        <x:v>437532</x:v>
      </x:c>
      <x:c r="K16" s="27" t="str">
        <x:v>Nejnižší cena: Univerzální podpora imunity</x:v>
      </x:c>
    </x:row>
    <x:row r="17">
      <x:c r="A17" s="60" t="str">
        <x:v>Cena jedné zvolené varianty při množství 1 200 ks</x:v>
      </x:c>
      <x:c r="B17" s="61" t="str">
        <x:v>Cena jedné zvolené varianty při množství 1 200 ks</x:v>
      </x:c>
      <x:c r="C17" s="61" t="str">
        <x:v>Cena jedné zvolené varianty při množství 1 200 ks</x:v>
      </x:c>
      <x:c r="D17" s="61" t="str">
        <x:v>Cena jedné zvolené varianty při množství 1 200 ks</x:v>
      </x:c>
      <x:c r="E17" s="61" t="str">
        <x:v>Cena jedné zvolené varianty při množství 1 200 ks</x:v>
      </x:c>
      <x:c r="F17" s="61" t="str">
        <x:v>Cena jedné zvolené varianty při množství 1 200 ks</x:v>
      </x:c>
      <x:c r="G17" s="61" t="str">
        <x:v>Cena jedné zvolené varianty při množství 1 200 ks</x:v>
      </x:c>
      <x:c r="H17" s="61" t="str">
        <x:v>Cena jedné zvolené varianty při množství 1 200 ks</x:v>
      </x:c>
      <x:c r="I17" s="61" t="str">
        <x:v>Cena jedné zvolené varianty při množství 1 200 ks</x:v>
      </x:c>
      <x:c r="J17" s="63" t="n">
        <x:f>MIN(J8:J16)</x:f>
        <x:v>437532</x:v>
      </x:c>
      <x:c r="K17" s="62" t="str">
        <x:v>Nejnižší možný rozpočet</x:v>
      </x:c>
    </x:row>
  </x:sheetData>
  <x:mergeCells>
    <x:mergeCell ref="A1:K1"/>
    <x:mergeCell ref="A2:K2"/>
    <x:mergeCell ref="A4:B4"/>
    <x:mergeCell ref="A5:B5"/>
    <x:mergeCell ref="C4:D4"/>
    <x:mergeCell ref="C5:D5"/>
    <x:mergeCell ref="E4:F4"/>
    <x:mergeCell ref="E5:F5"/>
    <x:mergeCell ref="G4:H4"/>
    <x:mergeCell ref="G5:H5"/>
    <x:mergeCell ref="I4:K4"/>
    <x:mergeCell ref="I5:K5"/>
    <x:mergeCell ref="A17:I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44" hidden="0" customWidth="1"/>
    <x:col min="3" max="3" width="18" hidden="0" customWidth="1"/>
    <x:col min="4" max="4" width="54" hidden="0" customWidth="1"/>
  </x:cols>
  <x:sheetData>
    <x:row r="1" ht="34" customHeight="1">
      <x:c r="A1" s="3" t="str">
        <x:v>Cenové podmínky nabídky</x:v>
      </x:c>
      <x:c r="B1" s="3" t="str">
        <x:v>Cenové podmínky nabídky</x:v>
      </x:c>
      <x:c r="C1" s="3" t="str">
        <x:v>Cenové podmínky nabídky</x:v>
      </x:c>
      <x:c r="D1" s="3" t="str">
        <x:v>Cenové podmínky nabídky</x:v>
      </x:c>
    </x:row>
    <x:row r="2" ht="28" customHeight="1">
      <x:c r="A2" s="6" t="str">
        <x:v>Koncové ceny jsou uvedené včetně 21 % DPH pro 1 200 ks.</x:v>
      </x:c>
      <x:c r="B2" s="6" t="str">
        <x:v>Koncové ceny jsou uvedené včetně 21 % DPH pro 1 200 ks.</x:v>
      </x:c>
      <x:c r="C2" s="6" t="str">
        <x:v>Koncové ceny jsou uvedené včetně 21 % DPH pro 1 200 ks.</x:v>
      </x:c>
      <x:c r="D2" s="6" t="str">
        <x:v>Koncové ceny jsou uvedené včetně 21 % DPH pro 1 200 ks.</x:v>
      </x:c>
    </x:row>
    <x:row r="4" ht="42" customHeight="1">
      <x:c r="A4" s="18" t="str">
        <x:v>Parametr</x:v>
      </x:c>
      <x:c r="B4" s="19" t="str">
        <x:v>Hodnota</x:v>
      </x:c>
      <x:c r="C4" s="19" t="str">
        <x:v>Jednotka</x:v>
      </x:c>
      <x:c r="D4" s="20" t="str">
        <x:v>Poznámka</x:v>
      </x:c>
    </x:row>
    <x:row r="5">
      <x:c r="A5" s="26" t="str">
        <x:v>Množství</x:v>
      </x:c>
      <x:c r="B5" s="28" t="n">
        <x:v>1200</x:v>
      </x:c>
      <x:c r="C5" s="26" t="str">
        <x:v>ks</x:v>
      </x:c>
      <x:c r="D5" s="26" t="str">
        <x:v>Jedna zvolená varianta</x:v>
      </x:c>
    </x:row>
    <x:row r="6">
      <x:c r="A6" s="27" t="str">
        <x:v>DPH</x:v>
      </x:c>
      <x:c r="B6" s="29" t="n">
        <x:v>0.21</x:v>
      </x:c>
      <x:c r="C6" s="27" t="str">
        <x:v>%</x:v>
      </x:c>
      <x:c r="D6" s="27" t="str">
        <x:v>Dle zadání</x:v>
      </x:c>
    </x:row>
    <x:row r="7">
      <x:c r="A7" s="27" t="str">
        <x:v>Platnost kalkulace</x:v>
      </x:c>
      <x:c r="B7" s="30" t="n">
        <x:v>46268.5</x:v>
      </x:c>
      <x:c r="C7" s="27" t="str">
        <x:v>datum</x:v>
      </x:c>
      <x:c r="D7" s="27" t="str">
        <x:v>Ceny vyžadují potvrzení dodavatele</x:v>
      </x:c>
    </x:row>
    <x:row r="8">
      <x:c r="A8" s="27" t="str">
        <x:v>Dodací termín</x:v>
      </x:c>
      <x:c r="B8" s="27" t="str">
        <x:v>Bude potvrzen</x:v>
      </x:c>
      <x:c r="C8" s="27" t="str"/>
      <x:c r="D8" s="27" t="str">
        <x:v>Podle zvolené varianty a schválení grafiky</x:v>
      </x:c>
    </x:row>
    <x:row r="9">
      <x:c r="A9" s="27" t="str">
        <x:v>Grafika</x:v>
      </x:c>
      <x:c r="B9" s="27" t="str">
        <x:v>Součást návrhu balení</x:v>
      </x:c>
      <x:c r="C9" s="27" t="str"/>
      <x:c r="D9" s="27" t="str">
        <x:v>Krabička: vlastní grafika; tuba: vlastní etiketa</x:v>
      </x:c>
    </x:row>
    <x:row r="10">
      <x:c r="A10" s="27" t="str">
        <x:v>Poznámka</x:v>
      </x:c>
      <x:c r="B10" s="27" t="str">
        <x:v>Doprava není uvedena jako samostatná položka</x:v>
      </x:c>
      <x:c r="C10" s="27" t="str"/>
      <x:c r="D10" s="27" t="str">
        <x:v>Doplní se po potvrzení místa dodání</x:v>
      </x:c>
    </x:row>
  </x:sheetData>
  <x:mergeCells>
    <x:mergeCell ref="A1:D1"/>
    <x:mergeCell ref="A2:D2"/>
  </x:mergeCells>
  <x:pageMargins left="0.7" right="0.7" top="0.75" bottom="0.75" header="0.3" footer="0.3"/>
</x:worksheet>
</file>